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rojects" sheetId="11" r:id="rId1"/>
  </sheets>
  <calcPr calcId="144525"/>
</workbook>
</file>

<file path=xl/calcChain.xml><?xml version="1.0" encoding="utf-8"?>
<calcChain xmlns="http://schemas.openxmlformats.org/spreadsheetml/2006/main">
  <c r="C78" i="11" l="1"/>
  <c r="C66" i="11"/>
  <c r="C36" i="11"/>
  <c r="C31" i="11"/>
  <c r="C30" i="11"/>
  <c r="C20" i="11"/>
  <c r="C21" i="11"/>
  <c r="C65" i="11" l="1"/>
  <c r="C56" i="11"/>
  <c r="C81" i="11"/>
  <c r="C80" i="11" s="1"/>
  <c r="C82" i="11"/>
  <c r="H80" i="11"/>
  <c r="G80" i="11"/>
  <c r="F80" i="11"/>
  <c r="C79" i="11"/>
  <c r="C77" i="11"/>
  <c r="C76" i="11"/>
  <c r="H75" i="11"/>
  <c r="G75" i="11"/>
  <c r="F75" i="11"/>
  <c r="C74" i="11"/>
  <c r="C73" i="11"/>
  <c r="H72" i="11"/>
  <c r="G72" i="11"/>
  <c r="F72" i="11"/>
  <c r="F71" i="11" s="1"/>
  <c r="C70" i="11"/>
  <c r="C69" i="11"/>
  <c r="H68" i="11"/>
  <c r="G68" i="11"/>
  <c r="F68" i="11"/>
  <c r="C67" i="11"/>
  <c r="C64" i="11"/>
  <c r="C63" i="11"/>
  <c r="C62" i="11"/>
  <c r="C61" i="11"/>
  <c r="C60" i="11"/>
  <c r="H59" i="11"/>
  <c r="G59" i="11"/>
  <c r="F59" i="11"/>
  <c r="C57" i="11"/>
  <c r="H55" i="11"/>
  <c r="G55" i="11"/>
  <c r="F55" i="11"/>
  <c r="C52" i="11"/>
  <c r="H51" i="11"/>
  <c r="G51" i="11"/>
  <c r="F51" i="11"/>
  <c r="C51" i="11"/>
  <c r="C46" i="11"/>
  <c r="C45" i="11"/>
  <c r="C44" i="11"/>
  <c r="C43" i="11"/>
  <c r="H42" i="11"/>
  <c r="G42" i="11"/>
  <c r="F42" i="11"/>
  <c r="C41" i="11"/>
  <c r="C40" i="11"/>
  <c r="C39" i="11"/>
  <c r="H38" i="11"/>
  <c r="G38" i="11"/>
  <c r="F38" i="11"/>
  <c r="C37" i="11"/>
  <c r="C35" i="11"/>
  <c r="C34" i="11"/>
  <c r="H33" i="11"/>
  <c r="H32" i="11" s="1"/>
  <c r="G33" i="11"/>
  <c r="G32" i="11" s="1"/>
  <c r="F33" i="11"/>
  <c r="H29" i="11"/>
  <c r="H22" i="11" s="1"/>
  <c r="G29" i="11"/>
  <c r="F29" i="11"/>
  <c r="C29" i="11"/>
  <c r="C28" i="11"/>
  <c r="C27" i="11"/>
  <c r="C26" i="11"/>
  <c r="C25" i="11"/>
  <c r="C24" i="11"/>
  <c r="H23" i="11"/>
  <c r="G23" i="11"/>
  <c r="G22" i="11" s="1"/>
  <c r="F23" i="11"/>
  <c r="C19" i="11"/>
  <c r="H18" i="11"/>
  <c r="G18" i="11"/>
  <c r="F18" i="11"/>
  <c r="C18" i="11"/>
  <c r="C17" i="11"/>
  <c r="C16" i="11"/>
  <c r="H15" i="11"/>
  <c r="G15" i="11"/>
  <c r="F15" i="11"/>
  <c r="I2" i="11"/>
  <c r="G71" i="11" l="1"/>
  <c r="C42" i="11"/>
  <c r="H58" i="11"/>
  <c r="C75" i="11"/>
  <c r="C38" i="11"/>
  <c r="C15" i="11"/>
  <c r="C23" i="11"/>
  <c r="C22" i="11" s="1"/>
  <c r="G58" i="11"/>
  <c r="F58" i="11"/>
  <c r="F83" i="11" s="1"/>
  <c r="H71" i="11"/>
  <c r="F22" i="11"/>
  <c r="H47" i="11"/>
  <c r="G47" i="11"/>
  <c r="F32" i="11"/>
  <c r="C33" i="11"/>
  <c r="C32" i="11" s="1"/>
  <c r="C55" i="11"/>
  <c r="C59" i="11"/>
  <c r="C68" i="11"/>
  <c r="C72" i="11"/>
  <c r="F47" i="11" l="1"/>
  <c r="E36" i="11" s="1"/>
  <c r="H83" i="11"/>
  <c r="G83" i="11"/>
  <c r="C71" i="11"/>
  <c r="H84" i="11"/>
  <c r="C47" i="11"/>
  <c r="G84" i="11"/>
  <c r="E45" i="11"/>
  <c r="E20" i="11"/>
  <c r="E15" i="11"/>
  <c r="E22" i="11"/>
  <c r="E27" i="11"/>
  <c r="E32" i="11"/>
  <c r="E23" i="11"/>
  <c r="G8" i="11" s="1"/>
  <c r="E39" i="11"/>
  <c r="D17" i="11"/>
  <c r="D18" i="11"/>
  <c r="D40" i="11"/>
  <c r="D44" i="11"/>
  <c r="C58" i="11"/>
  <c r="E30" i="11" l="1"/>
  <c r="F84" i="11"/>
  <c r="E19" i="11"/>
  <c r="E43" i="11"/>
  <c r="E38" i="11"/>
  <c r="E29" i="11"/>
  <c r="E34" i="11"/>
  <c r="E24" i="11"/>
  <c r="E41" i="11"/>
  <c r="E35" i="11"/>
  <c r="E26" i="11"/>
  <c r="E17" i="11"/>
  <c r="E42" i="11"/>
  <c r="G9" i="11" s="1"/>
  <c r="E18" i="11"/>
  <c r="E21" i="11"/>
  <c r="E37" i="11"/>
  <c r="E47" i="11"/>
  <c r="E28" i="11"/>
  <c r="E46" i="11"/>
  <c r="E33" i="11"/>
  <c r="G11" i="11" s="1"/>
  <c r="E16" i="11"/>
  <c r="E25" i="11"/>
  <c r="E40" i="11"/>
  <c r="E31" i="11"/>
  <c r="E44" i="11"/>
  <c r="G5" i="11"/>
  <c r="D23" i="11"/>
  <c r="D36" i="11"/>
  <c r="D20" i="11"/>
  <c r="D19" i="11"/>
  <c r="D28" i="11"/>
  <c r="D41" i="11"/>
  <c r="D32" i="11"/>
  <c r="D37" i="11"/>
  <c r="D31" i="11"/>
  <c r="D27" i="11"/>
  <c r="D46" i="11"/>
  <c r="D22" i="11"/>
  <c r="D33" i="11"/>
  <c r="D26" i="11"/>
  <c r="D15" i="11"/>
  <c r="D29" i="11"/>
  <c r="D42" i="11"/>
  <c r="D38" i="11"/>
  <c r="D16" i="11"/>
  <c r="D21" i="11"/>
  <c r="D34" i="11"/>
  <c r="D43" i="11"/>
  <c r="D39" i="11"/>
  <c r="D24" i="11"/>
  <c r="D30" i="11"/>
  <c r="D25" i="11"/>
  <c r="D45" i="11"/>
  <c r="D35" i="11"/>
  <c r="C83" i="11"/>
  <c r="D47" i="11" l="1"/>
  <c r="C84" i="11"/>
</calcChain>
</file>

<file path=xl/sharedStrings.xml><?xml version="1.0" encoding="utf-8"?>
<sst xmlns="http://schemas.openxmlformats.org/spreadsheetml/2006/main" count="97" uniqueCount="71">
  <si>
    <t>ГРАДСКА СРЕДА</t>
  </si>
  <si>
    <t>БФП</t>
  </si>
  <si>
    <t>СОБСТВЕН ПРИНОС</t>
  </si>
  <si>
    <t>ОБРАЗОВАТЕЛНА ИНФРАСТРУКТУРА</t>
  </si>
  <si>
    <t>ЗАБЕЛЕЖКА</t>
  </si>
  <si>
    <t>СОЦИАЛНА ИНФРАСТРУКТУРА</t>
  </si>
  <si>
    <t>ЕНЕРГИЙНА ЕФЕКТИВНОСТ</t>
  </si>
  <si>
    <t>ОСНОВЕН СПИСЪК</t>
  </si>
  <si>
    <t>РЕЗЕРВЕН СПИСЪК</t>
  </si>
  <si>
    <t>БФП по ОС 1:</t>
  </si>
  <si>
    <t>ФИНАНСОВИ ИНСТРУМЕНТИ</t>
  </si>
  <si>
    <t>СУМА ОСНОВЕН СПИСЪК</t>
  </si>
  <si>
    <r>
      <rPr>
        <sz val="9"/>
        <color theme="1"/>
        <rFont val="Calibri"/>
        <family val="2"/>
        <charset val="204"/>
      </rPr>
      <t>РЕМОНТ, МОДЕРНИЗАЦИЯ, ВНЕДРЯВАНЕ НА ЕНЕРГОСПЕСТЯВАЩИ МЕРКИ И ИЗГРАЖДАНЕ НА ДОСТЪПНА СРЕДА В СГРАДИТЕ НА</t>
    </r>
    <r>
      <rPr>
        <b/>
        <sz val="9"/>
        <color theme="1"/>
        <rFont val="Calibri"/>
        <family val="2"/>
        <charset val="204"/>
      </rPr>
      <t xml:space="preserve"> ОУ „СВ. СВ. КИРИЛ И МЕТОДИЙ“ И ОУ „ЦАНКО ДЮСТАБАНОВ“
</t>
    </r>
    <r>
      <rPr>
        <i/>
        <sz val="9"/>
        <color theme="1"/>
        <rFont val="Calibri"/>
        <family val="2"/>
        <charset val="204"/>
      </rPr>
      <t>- ремонт на помещенията
- ремонт на съществуващите инсталации и изграждане на нови
- благоустрояване на прилежащите дворни площ</t>
    </r>
  </si>
  <si>
    <r>
      <t xml:space="preserve">ПРЕУСТРОЙСТВО НА ОБЩЕСТВЕНА СГРАДА В ОБЩИНСКИ ЦЕНТЪР ЗА РАБОТА С ДЕЦА „РАДИОН УМНИКОВ“.
- </t>
    </r>
    <r>
      <rPr>
        <i/>
        <sz val="9"/>
        <color theme="1"/>
        <rFont val="Calibri"/>
        <family val="2"/>
        <charset val="204"/>
      </rPr>
      <t>преустройство за новата функция на сградата
- внедряване на мерки за енергийна ефективност
- изграждане на достъпна архитектурна среда</t>
    </r>
  </si>
  <si>
    <r>
      <rPr>
        <sz val="9"/>
        <color theme="1"/>
        <rFont val="Calibri"/>
        <family val="2"/>
        <charset val="204"/>
      </rPr>
      <t xml:space="preserve">РЕМОНТ, МОДЕРНИЗАЦИЯ, ВНЕДРЯВАНЕ НА ЕНЕРГОСПЕСТЯВАЩИ МЕРКИ И ИЗГРАЖДАНЕ НА ДОСТЪПНА СРЕДА В </t>
    </r>
    <r>
      <rPr>
        <b/>
        <sz val="9"/>
        <color theme="1"/>
        <rFont val="Calibri"/>
        <family val="2"/>
        <charset val="204"/>
      </rPr>
      <t xml:space="preserve">ДОМ НА КУЛТУРАТА „ЕМАНУИЛ МАНОЛОВ“.
</t>
    </r>
    <r>
      <rPr>
        <i/>
        <sz val="9"/>
        <color theme="1"/>
        <rFont val="Calibri"/>
        <family val="2"/>
        <charset val="204"/>
      </rPr>
      <t>- вътрешни преустройства
- ремонт на помещенията
- осигуряване на достъпна архитектурна среда
- ремонт на съществуващите инсталации и изграждане на нови
- благоустрояване на прилежащото пространство.</t>
    </r>
  </si>
  <si>
    <r>
      <rPr>
        <b/>
        <sz val="9"/>
        <color theme="1"/>
        <rFont val="Calibri"/>
        <family val="2"/>
        <charset val="204"/>
        <scheme val="minor"/>
      </rPr>
      <t>ИНТЕГРИРАН ГРАДСКИ ТРАНСПОРТ НА ГР. ГАБРОВО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-  Подмяна на подвижен състав
- Оптимизиране на организацията и управлението на трафика
- Подобряване на производствената инфраструктура на градския транспорт
- Обновяване на съпътстваща транспортна инфраструктура
- Облагородяване на спирките на обществения транспорт
- Организация на паркирането
- Безопасност на движението
- Изграждане на велоалейна мрежа</t>
    </r>
  </si>
  <si>
    <r>
      <rPr>
        <sz val="9"/>
        <color theme="1"/>
        <rFont val="Calibri"/>
        <family val="2"/>
        <charset val="204"/>
      </rPr>
      <t>БЛАГОУСТРОЯВАНЕ НА</t>
    </r>
    <r>
      <rPr>
        <b/>
        <sz val="9"/>
        <color theme="1"/>
        <rFont val="Calibri"/>
        <family val="2"/>
        <charset val="204"/>
      </rPr>
      <t xml:space="preserve"> ПАРК „КОЛЕЛОТО“ </t>
    </r>
    <r>
      <rPr>
        <sz val="9"/>
        <color theme="1"/>
        <rFont val="Calibri"/>
        <family val="2"/>
        <charset val="204"/>
      </rPr>
      <t>И ПРИЛЕЖАЩИ КВАРТАЛНИ ПРОСТРАНСТВА</t>
    </r>
    <r>
      <rPr>
        <b/>
        <sz val="9"/>
        <color theme="1"/>
        <rFont val="Calibri"/>
        <family val="2"/>
        <charset val="204"/>
      </rPr>
      <t xml:space="preserve">
</t>
    </r>
    <r>
      <rPr>
        <i/>
        <sz val="9"/>
        <color theme="1"/>
        <rFont val="Calibri"/>
        <family val="2"/>
        <charset val="204"/>
      </rPr>
      <t>реконструкция на парка и благоустрояване на междублокови пространства 
- саниране на растителност
- зацветяване
- рехабилитация на алейна мрежа
- детски площадки
- изграждане на кътове за отдих и спорт
- осигуряване на достъпна архитектурна среда
- парково и вътрешноквартално улично осветление и др.</t>
    </r>
  </si>
  <si>
    <r>
      <rPr>
        <sz val="9"/>
        <color theme="1"/>
        <rFont val="Calibri"/>
        <family val="2"/>
        <charset val="204"/>
      </rPr>
      <t>БЛАГОУСТРОЯВАНЕ НА ЧАСТ ОТ ЦГЧ НА ГАБРОВО И РЕКОНСТРУКЦИЯ НА</t>
    </r>
    <r>
      <rPr>
        <b/>
        <sz val="9"/>
        <color theme="1"/>
        <rFont val="Calibri"/>
        <family val="2"/>
        <charset val="204"/>
      </rPr>
      <t xml:space="preserve"> КРЪСТОВИЩЕ „ШИВАРОВ МОСТ”
- </t>
    </r>
    <r>
      <rPr>
        <i/>
        <sz val="9"/>
        <color theme="1"/>
        <rFont val="Calibri"/>
        <family val="2"/>
        <charset val="204"/>
      </rPr>
      <t>реорганизация на кръстовището в кръгово с всички съпътстващи дейности, както и цялостно благоустрояване на междублокови пространства в територията.</t>
    </r>
  </si>
  <si>
    <r>
      <rPr>
        <sz val="9"/>
        <color theme="1"/>
        <rFont val="Calibri"/>
        <family val="2"/>
        <charset val="204"/>
      </rPr>
      <t xml:space="preserve">БЛАГОУСТРОЯВАНЕ НА </t>
    </r>
    <r>
      <rPr>
        <b/>
        <sz val="9"/>
        <color theme="1"/>
        <rFont val="Calibri"/>
        <family val="2"/>
        <charset val="204"/>
      </rPr>
      <t>ПАРК „БАЖДАР“.</t>
    </r>
    <r>
      <rPr>
        <i/>
        <sz val="9"/>
        <color theme="1"/>
        <rFont val="Calibri"/>
        <family val="2"/>
        <charset val="204"/>
      </rPr>
      <t xml:space="preserve"> 
- рехабилитация на съществуващи и изграждане на нови:
           алеи и детски площадки
           кътове за отдих и спорт
- ремонт на довеждащи тротоари
- възстановяване на декоративни пластики
- осигуряване на достъпна архитектурна среда
- парково осветление.</t>
    </r>
  </si>
  <si>
    <r>
      <rPr>
        <sz val="9"/>
        <color theme="1"/>
        <rFont val="Calibri"/>
        <family val="2"/>
        <charset val="204"/>
      </rPr>
      <t>БЛАГОУСТРОЯВАНЕ</t>
    </r>
    <r>
      <rPr>
        <b/>
        <sz val="9"/>
        <color theme="1"/>
        <rFont val="Calibri"/>
        <family val="2"/>
        <charset val="204"/>
      </rPr>
      <t xml:space="preserve"> УЛ. „ЕМАНУИЛ МАНОЛОВ“, УЛ. „ЧАРДАФОН“ </t>
    </r>
    <r>
      <rPr>
        <sz val="9"/>
        <color theme="1"/>
        <rFont val="Calibri"/>
        <family val="2"/>
        <charset val="204"/>
      </rPr>
      <t xml:space="preserve">И ПРИЛЕЖАЩИ ПРОСТРАНСТВА. </t>
    </r>
    <r>
      <rPr>
        <i/>
        <sz val="9"/>
        <color theme="1"/>
        <rFont val="Calibri"/>
        <family val="2"/>
        <charset val="204"/>
      </rPr>
      <t xml:space="preserve">
- цялостно благоустрояване на междублокови пространства в територията
- детски площадки
- изграждане на кътове за отдих и спорт
- ремонт и разширение на вътрешноквартално улично осветление.</t>
    </r>
  </si>
  <si>
    <r>
      <t xml:space="preserve">ИЗГРАЖДАНЕ НА ЧАСТ ОТ ИЗТОЧНА ГРАДСКА УЛИЦА
- </t>
    </r>
    <r>
      <rPr>
        <i/>
        <sz val="9"/>
        <color theme="1"/>
        <rFont val="Calibri"/>
        <family val="2"/>
        <charset val="204"/>
      </rPr>
      <t>изграждане на улица с всичките ѝ елементи 
     пътно платно
     предпазни пътни ограждения
     тротоари, отводняване
     улично осветление
     благоустрояване прилежащи озеленени площи
- довършване съществуващ тунел (като настилки, осветление, вентилация и др.)</t>
    </r>
  </si>
  <si>
    <t>ОБЩА СТОЙНОСТ</t>
  </si>
  <si>
    <t>СУМА РЕЗЕРВЕН СПИСЪК</t>
  </si>
  <si>
    <t>ОБЩА СТОЙНОСТ НА ИНВЕСТИЦИОННАТА ПРОГРАМА</t>
  </si>
  <si>
    <t>СГРАДАТА НА ДЪРЖАВЕН КУКЛЕН ТЕАТЪР - ГАБРОВО</t>
  </si>
  <si>
    <t>ИНВЕСТИЦИОННИ ПРИОРИТЕТИ</t>
  </si>
  <si>
    <t>За група дейности „Социална инфраструктура”</t>
  </si>
  <si>
    <t>За група дейности „Градска среда”</t>
  </si>
  <si>
    <t>За многофамилни жилищни сгради</t>
  </si>
  <si>
    <t>МИНИМАЛНИ И МАКСИМАЛНИ ПРАГОВЕ НА ПРЕДОСТАВЯНАТА БФП</t>
  </si>
  <si>
    <t>Макс. 40%</t>
  </si>
  <si>
    <t>Макс. 30%</t>
  </si>
  <si>
    <t>Мин. 5%</t>
  </si>
  <si>
    <t>ПРОЕКТИ И ОБЕКТИ НА ИНТЕРВЕНЦИЯ</t>
  </si>
  <si>
    <t>ИНТЕГРИРАН ГРАДСКИ ТРАНСПОРТ</t>
  </si>
  <si>
    <t>Мин. 50% от сумата по 1.2</t>
  </si>
  <si>
    <t>Градска среда</t>
  </si>
  <si>
    <t>1.3.1</t>
  </si>
  <si>
    <t>1.3.2</t>
  </si>
  <si>
    <t>ЕНЕРГИЙНА ЕФЕКТИВНОСТ В АДМИНИСТРАТИВНИ И ЖИЛИЩНИ СГРАДИ</t>
  </si>
  <si>
    <t>Зони с потенциал за икономическо развитие</t>
  </si>
  <si>
    <t>1.4</t>
  </si>
  <si>
    <t>Социална инфраструктура</t>
  </si>
  <si>
    <t>1.4.1</t>
  </si>
  <si>
    <t>1.4.2</t>
  </si>
  <si>
    <t>Културна инфраструктура</t>
  </si>
  <si>
    <t>1.5</t>
  </si>
  <si>
    <t>ПРОЕКТИ ОБЩИНА ГАБРОВО ПО ОС 1 НА ОПРР</t>
  </si>
  <si>
    <t>ПРОЦЕНТ</t>
  </si>
  <si>
    <t>- Проект ЗВ1‐2.6: Градските градини в ИПГВР
- Има изготвен работен проект</t>
  </si>
  <si>
    <t>- Проект ЗВ3‐2.7: Градските градини в ИПГВР
- Има изготвен работен проект</t>
  </si>
  <si>
    <t>- Проект: ЗВ1‐ 1.3: Източната улица и Проект ЗВ3‐ 1.3: Източната улица в ИПГВР
- Има изготвен работен проект</t>
  </si>
  <si>
    <t>- Проект ЗВ3‐2.2: Културните здания в ИПГВР
- Има изготвен работен проект</t>
  </si>
  <si>
    <t>- Проект ЗВ1‐2.3: Училище любимо в ИПГВР
- Има изготвен работен проект</t>
  </si>
  <si>
    <t>СТОЙНОСТ</t>
  </si>
  <si>
    <t>ПРОЦЕНТ
ОТ БФП</t>
  </si>
  <si>
    <t>Благоустрояване на междублокови пространства в зоните за въздействие - кв. Трендафил I и II</t>
  </si>
  <si>
    <t>Благоустрояване на междублокови пространства в зоните за въздействие - кв. Младост</t>
  </si>
  <si>
    <t>Благоустрояване на междублокови пространства в зоните за въздействие - кв. Бичкиня</t>
  </si>
  <si>
    <t>Осигуряване на социални жилища за групи в неравностойно положение.</t>
  </si>
  <si>
    <t>Разкриване на нови социални услуги в сградата на бивш ДМСГД</t>
  </si>
  <si>
    <t>СЪОТВЕТСТВИЕ С КРИТЕРИИТЕ НА 
ОС 1 НА ОПРР</t>
  </si>
  <si>
    <r>
      <t xml:space="preserve">РЕНОВИРАНЕ НА ДОМ НА ХУМОРА И САТИРАТА
</t>
    </r>
    <r>
      <rPr>
        <sz val="9"/>
        <color theme="1"/>
        <rFont val="Calibri"/>
        <family val="2"/>
        <charset val="204"/>
      </rPr>
      <t>- ремонт на помещенията до готовност за експолоатация;
- благоустояване на външното прилежащо пространство към р. Янтра</t>
    </r>
    <r>
      <rPr>
        <b/>
        <sz val="9"/>
        <color theme="1"/>
        <rFont val="Calibri"/>
        <family val="2"/>
        <charset val="204"/>
      </rPr>
      <t xml:space="preserve">
</t>
    </r>
    <r>
      <rPr>
        <i/>
        <sz val="9"/>
        <color theme="1"/>
        <rFont val="Calibri"/>
        <family val="2"/>
        <charset val="204"/>
      </rPr>
      <t/>
    </r>
  </si>
  <si>
    <t>- Проект ЗВ3‐ 1.2: Хора и улици в ИПГВР
- Има изготвен работен проект</t>
  </si>
  <si>
    <t>- Проект ЗВ3‐5.2: Вълшебно детство в ИПГВР
- работен проект в процес на изготвяне</t>
  </si>
  <si>
    <r>
      <t xml:space="preserve">Внедряване на мерки за енергийна ефективност </t>
    </r>
    <r>
      <rPr>
        <b/>
        <sz val="9"/>
        <color theme="1"/>
        <rFont val="Calibri"/>
        <family val="2"/>
        <charset val="204"/>
      </rPr>
      <t>в сградата на РД ПБЗН</t>
    </r>
  </si>
  <si>
    <t>- Проект ЗВ1‐2.2: Културните здания в ИПГВР
- Има изготвен работен проект</t>
  </si>
  <si>
    <t>- Проект ЗВ3‐2.2: Културните здания в ИПГВР
- работен проект в процес на изготвяне</t>
  </si>
  <si>
    <t>Реконструкция на площад Възраждане</t>
  </si>
  <si>
    <t>- Проект Х‐7.1: Мобилен град, 
  Проект ЗВ1‐1.3: Хора и улици, 
  Проект ЗВ2‐1.3: Хора и улици,
  Проект ЗВ3‐1.3: Хора и улици в ИПГВР
- Има изготвен проект</t>
  </si>
  <si>
    <t>ОСНОВЕН И РЕЗЕРВЕН СПИСЪК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</si>
</sst>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15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7" fillId="0" borderId="1" xfId="0" quotePrefix="1" applyFont="1" applyFill="1" applyBorder="1" applyAlignment="1" applyProtection="1">
      <alignment vertical="top" wrapText="1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49" fontId="21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left" vertical="center"/>
      <protection locked="0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9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164" fontId="5" fillId="0" borderId="4" xfId="0" applyNumberFormat="1" applyFont="1" applyFill="1" applyBorder="1" applyAlignment="1" applyProtection="1">
      <alignment vertical="center"/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9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4" fontId="13" fillId="4" borderId="1" xfId="0" applyNumberFormat="1" applyFont="1" applyFill="1" applyBorder="1" applyAlignment="1" applyProtection="1">
      <alignment horizontal="center" vertical="center"/>
    </xf>
    <xf numFmtId="10" fontId="13" fillId="4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Protection="1"/>
    <xf numFmtId="164" fontId="5" fillId="0" borderId="1" xfId="0" applyNumberFormat="1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164" fontId="21" fillId="5" borderId="1" xfId="0" applyNumberFormat="1" applyFont="1" applyFill="1" applyBorder="1" applyAlignment="1" applyProtection="1">
      <alignment horizontal="center" vertical="center"/>
    </xf>
    <xf numFmtId="10" fontId="21" fillId="5" borderId="1" xfId="0" applyNumberFormat="1" applyFont="1" applyFill="1" applyBorder="1" applyAlignment="1" applyProtection="1">
      <alignment horizontal="center" vertical="center"/>
    </xf>
    <xf numFmtId="164" fontId="21" fillId="2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0" fontId="5" fillId="4" borderId="1" xfId="0" applyNumberFormat="1" applyFont="1" applyFill="1" applyBorder="1" applyAlignment="1" applyProtection="1">
      <alignment horizontal="center" vertical="center"/>
    </xf>
    <xf numFmtId="164" fontId="14" fillId="5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0" fontId="15" fillId="0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0" fontId="5" fillId="0" borderId="1" xfId="0" applyNumberFormat="1" applyFont="1" applyFill="1" applyBorder="1" applyAlignment="1" applyProtection="1">
      <alignment horizontal="center" vertical="center"/>
    </xf>
    <xf numFmtId="10" fontId="14" fillId="5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Border="1" applyAlignment="1" applyProtection="1">
      <alignment horizontal="center"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Fill="1" applyBorder="1" applyAlignment="1" applyProtection="1">
      <alignment horizontal="center" vertical="center"/>
    </xf>
    <xf numFmtId="10" fontId="13" fillId="5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0" fontId="15" fillId="0" borderId="1" xfId="0" applyNumberFormat="1" applyFont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49" zoomScaleNormal="100" workbookViewId="0">
      <selection activeCell="K13" sqref="K13"/>
    </sheetView>
  </sheetViews>
  <sheetFormatPr defaultRowHeight="15" x14ac:dyDescent="0.25"/>
  <cols>
    <col min="1" max="1" width="8.85546875" style="62" customWidth="1"/>
    <col min="2" max="2" width="51" style="1" customWidth="1"/>
    <col min="3" max="3" width="20.7109375" style="1" customWidth="1"/>
    <col min="4" max="4" width="10.140625" style="1" bestFit="1" customWidth="1"/>
    <col min="5" max="5" width="10.140625" style="1" customWidth="1"/>
    <col min="6" max="6" width="23.140625" style="1" customWidth="1"/>
    <col min="7" max="7" width="24" style="1" customWidth="1"/>
    <col min="8" max="8" width="30" style="1" customWidth="1"/>
    <col min="9" max="9" width="35.85546875" style="1" customWidth="1"/>
    <col min="10" max="10" width="10.140625" style="1" customWidth="1"/>
    <col min="11" max="16384" width="9.140625" style="1"/>
  </cols>
  <sheetData>
    <row r="1" spans="1:9" x14ac:dyDescent="0.25">
      <c r="A1" s="106" t="s">
        <v>47</v>
      </c>
      <c r="B1" s="106"/>
      <c r="C1" s="106"/>
      <c r="D1" s="106"/>
      <c r="E1" s="106"/>
      <c r="F1" s="107"/>
      <c r="G1" s="110" t="s">
        <v>9</v>
      </c>
      <c r="H1" s="101" t="s">
        <v>7</v>
      </c>
      <c r="I1" s="101" t="s">
        <v>70</v>
      </c>
    </row>
    <row r="2" spans="1:9" x14ac:dyDescent="0.25">
      <c r="A2" s="108"/>
      <c r="B2" s="108"/>
      <c r="C2" s="108"/>
      <c r="D2" s="108"/>
      <c r="E2" s="108"/>
      <c r="F2" s="109"/>
      <c r="G2" s="110"/>
      <c r="H2" s="2">
        <v>25739640.079999998</v>
      </c>
      <c r="I2" s="2">
        <f>H2*1.5</f>
        <v>38609460.119999997</v>
      </c>
    </row>
    <row r="3" spans="1:9" ht="15.75" x14ac:dyDescent="0.25">
      <c r="A3" s="12"/>
      <c r="B3" s="13"/>
      <c r="C3" s="13"/>
      <c r="D3" s="13"/>
      <c r="E3" s="13"/>
      <c r="F3" s="13"/>
      <c r="G3" s="4"/>
      <c r="H3" s="3"/>
      <c r="I3" s="5"/>
    </row>
    <row r="4" spans="1:9" x14ac:dyDescent="0.25">
      <c r="A4" s="111" t="s">
        <v>25</v>
      </c>
      <c r="B4" s="112"/>
      <c r="C4" s="113" t="s">
        <v>29</v>
      </c>
      <c r="D4" s="114"/>
      <c r="E4" s="114"/>
      <c r="F4" s="115"/>
      <c r="G4" s="30" t="s">
        <v>54</v>
      </c>
      <c r="H4" s="122"/>
      <c r="I4" s="5"/>
    </row>
    <row r="5" spans="1:9" x14ac:dyDescent="0.25">
      <c r="A5" s="6"/>
      <c r="B5" s="7" t="s">
        <v>6</v>
      </c>
      <c r="C5" s="103" t="s">
        <v>30</v>
      </c>
      <c r="D5" s="104"/>
      <c r="E5" s="104"/>
      <c r="F5" s="105"/>
      <c r="G5" s="77">
        <f>E15</f>
        <v>0</v>
      </c>
      <c r="H5" s="123"/>
      <c r="I5" s="5"/>
    </row>
    <row r="6" spans="1:9" x14ac:dyDescent="0.25">
      <c r="A6" s="8"/>
      <c r="B6" s="9" t="s">
        <v>28</v>
      </c>
      <c r="C6" s="103" t="s">
        <v>35</v>
      </c>
      <c r="D6" s="104"/>
      <c r="E6" s="104"/>
      <c r="F6" s="105"/>
      <c r="G6" s="77"/>
      <c r="H6" s="123"/>
      <c r="I6" s="5"/>
    </row>
    <row r="7" spans="1:9" x14ac:dyDescent="0.25">
      <c r="A7" s="6"/>
      <c r="B7" s="7" t="s">
        <v>0</v>
      </c>
      <c r="C7" s="103"/>
      <c r="D7" s="104"/>
      <c r="E7" s="104"/>
      <c r="F7" s="105"/>
      <c r="G7" s="78"/>
      <c r="H7" s="123"/>
      <c r="I7" s="5"/>
    </row>
    <row r="8" spans="1:9" x14ac:dyDescent="0.25">
      <c r="A8" s="8"/>
      <c r="B8" s="9" t="s">
        <v>27</v>
      </c>
      <c r="C8" s="103" t="s">
        <v>31</v>
      </c>
      <c r="D8" s="104"/>
      <c r="E8" s="104"/>
      <c r="F8" s="105"/>
      <c r="G8" s="77">
        <f>E23</f>
        <v>0.277040861404306</v>
      </c>
      <c r="H8" s="123"/>
      <c r="I8" s="5"/>
    </row>
    <row r="9" spans="1:9" x14ac:dyDescent="0.25">
      <c r="A9" s="6"/>
      <c r="B9" s="7" t="s">
        <v>3</v>
      </c>
      <c r="C9" s="103" t="s">
        <v>32</v>
      </c>
      <c r="D9" s="104"/>
      <c r="E9" s="104"/>
      <c r="F9" s="105"/>
      <c r="G9" s="77">
        <f>E42</f>
        <v>0.2331034925644539</v>
      </c>
      <c r="H9" s="123"/>
      <c r="I9" s="5"/>
    </row>
    <row r="10" spans="1:9" x14ac:dyDescent="0.25">
      <c r="A10" s="6"/>
      <c r="B10" s="7" t="s">
        <v>5</v>
      </c>
      <c r="C10" s="103"/>
      <c r="D10" s="104"/>
      <c r="E10" s="104"/>
      <c r="F10" s="105"/>
      <c r="G10" s="78"/>
      <c r="H10" s="123"/>
      <c r="I10" s="5"/>
    </row>
    <row r="11" spans="1:9" x14ac:dyDescent="0.25">
      <c r="A11" s="10"/>
      <c r="B11" s="11" t="s">
        <v>26</v>
      </c>
      <c r="C11" s="119" t="s">
        <v>32</v>
      </c>
      <c r="D11" s="120"/>
      <c r="E11" s="120"/>
      <c r="F11" s="121"/>
      <c r="G11" s="77">
        <f>E33</f>
        <v>5.0505756722298345E-2</v>
      </c>
      <c r="H11" s="123"/>
      <c r="I11" s="5"/>
    </row>
    <row r="12" spans="1:9" ht="15.75" x14ac:dyDescent="0.25">
      <c r="A12" s="12"/>
      <c r="B12" s="13"/>
      <c r="C12" s="13"/>
      <c r="D12" s="13"/>
      <c r="E12" s="13"/>
      <c r="F12" s="13"/>
      <c r="G12" s="4"/>
      <c r="H12" s="5"/>
      <c r="I12" s="5"/>
    </row>
    <row r="13" spans="1:9" ht="32.25" customHeight="1" x14ac:dyDescent="0.25">
      <c r="A13" s="116" t="s">
        <v>7</v>
      </c>
      <c r="B13" s="117"/>
      <c r="C13" s="117"/>
      <c r="D13" s="117"/>
      <c r="E13" s="117"/>
      <c r="F13" s="117"/>
      <c r="G13" s="117"/>
      <c r="H13" s="117"/>
      <c r="I13" s="118"/>
    </row>
    <row r="14" spans="1:9" s="16" customFormat="1" ht="39" customHeight="1" x14ac:dyDescent="0.25">
      <c r="A14" s="14"/>
      <c r="B14" s="15" t="s">
        <v>33</v>
      </c>
      <c r="C14" s="15" t="s">
        <v>21</v>
      </c>
      <c r="D14" s="15" t="s">
        <v>48</v>
      </c>
      <c r="E14" s="80" t="s">
        <v>55</v>
      </c>
      <c r="F14" s="15" t="s">
        <v>1</v>
      </c>
      <c r="G14" s="15" t="s">
        <v>2</v>
      </c>
      <c r="H14" s="15" t="s">
        <v>10</v>
      </c>
      <c r="I14" s="80" t="s">
        <v>61</v>
      </c>
    </row>
    <row r="15" spans="1:9" s="20" customFormat="1" ht="25.5" x14ac:dyDescent="0.25">
      <c r="A15" s="17">
        <v>1.1000000000000001</v>
      </c>
      <c r="B15" s="18" t="s">
        <v>39</v>
      </c>
      <c r="C15" s="63">
        <f>SUM(C16:C17)</f>
        <v>0</v>
      </c>
      <c r="D15" s="64">
        <f t="shared" ref="D15:D46" si="0">C15/$C$47</f>
        <v>0</v>
      </c>
      <c r="E15" s="64">
        <f t="shared" ref="E15:E42" si="1">F15/$F$47</f>
        <v>0</v>
      </c>
      <c r="F15" s="63">
        <f>SUM(F16:F17)</f>
        <v>0</v>
      </c>
      <c r="G15" s="63">
        <f>SUM(G16:G17)</f>
        <v>0</v>
      </c>
      <c r="H15" s="63">
        <f>SUM(H16:H17)</f>
        <v>0</v>
      </c>
      <c r="I15" s="19"/>
    </row>
    <row r="16" spans="1:9" s="23" customFormat="1" ht="30" customHeight="1" x14ac:dyDescent="0.2">
      <c r="A16" s="21"/>
      <c r="B16" s="22"/>
      <c r="C16" s="83">
        <f>F16+G16+H16</f>
        <v>0</v>
      </c>
      <c r="D16" s="94">
        <f t="shared" si="0"/>
        <v>0</v>
      </c>
      <c r="E16" s="85">
        <f t="shared" si="1"/>
        <v>0</v>
      </c>
      <c r="F16" s="22"/>
      <c r="G16" s="22"/>
      <c r="H16" s="22"/>
      <c r="I16" s="22"/>
    </row>
    <row r="17" spans="1:10" s="23" customFormat="1" ht="30" customHeight="1" x14ac:dyDescent="0.2">
      <c r="A17" s="21"/>
      <c r="B17" s="76"/>
      <c r="C17" s="83">
        <f>F17+G17+H17</f>
        <v>0</v>
      </c>
      <c r="D17" s="94">
        <f t="shared" si="0"/>
        <v>0</v>
      </c>
      <c r="E17" s="85">
        <f t="shared" si="1"/>
        <v>0</v>
      </c>
      <c r="F17" s="22"/>
      <c r="G17" s="22"/>
      <c r="H17" s="22"/>
      <c r="I17" s="22"/>
    </row>
    <row r="18" spans="1:10" s="20" customFormat="1" ht="27" customHeight="1" x14ac:dyDescent="0.25">
      <c r="A18" s="17">
        <v>1.2</v>
      </c>
      <c r="B18" s="18" t="s">
        <v>34</v>
      </c>
      <c r="C18" s="63">
        <f>SUM(C19:C21)</f>
        <v>9000000</v>
      </c>
      <c r="D18" s="64">
        <f t="shared" si="0"/>
        <v>0.27893031923428752</v>
      </c>
      <c r="E18" s="64">
        <f t="shared" si="1"/>
        <v>0.34965523884668087</v>
      </c>
      <c r="F18" s="63">
        <f>SUM(F19:F21)</f>
        <v>9000000</v>
      </c>
      <c r="G18" s="63">
        <f>SUM(G19:G21)</f>
        <v>0</v>
      </c>
      <c r="H18" s="63">
        <f>SUM(H19:H21)</f>
        <v>0</v>
      </c>
      <c r="I18" s="19"/>
    </row>
    <row r="19" spans="1:10" s="23" customFormat="1" ht="129.75" customHeight="1" x14ac:dyDescent="0.2">
      <c r="A19" s="21"/>
      <c r="B19" s="24" t="s">
        <v>15</v>
      </c>
      <c r="C19" s="83">
        <f>F19+G19+H19</f>
        <v>9000000</v>
      </c>
      <c r="D19" s="94">
        <f t="shared" si="0"/>
        <v>0.27893031923428752</v>
      </c>
      <c r="E19" s="85">
        <f t="shared" si="1"/>
        <v>0.34965523884668087</v>
      </c>
      <c r="F19" s="82">
        <v>9000000</v>
      </c>
      <c r="G19" s="82"/>
      <c r="H19" s="82"/>
      <c r="I19" s="25" t="s">
        <v>69</v>
      </c>
    </row>
    <row r="20" spans="1:10" s="23" customFormat="1" ht="30" customHeight="1" x14ac:dyDescent="0.2">
      <c r="A20" s="21"/>
      <c r="B20" s="24"/>
      <c r="C20" s="83">
        <f t="shared" ref="C20:C21" si="2">F20+G20+H20</f>
        <v>0</v>
      </c>
      <c r="D20" s="94">
        <f t="shared" si="0"/>
        <v>0</v>
      </c>
      <c r="E20" s="85">
        <f t="shared" si="1"/>
        <v>0</v>
      </c>
      <c r="F20" s="27"/>
      <c r="G20" s="27"/>
      <c r="H20" s="27"/>
      <c r="I20" s="25"/>
    </row>
    <row r="21" spans="1:10" s="23" customFormat="1" ht="30" customHeight="1" x14ac:dyDescent="0.2">
      <c r="A21" s="21"/>
      <c r="B21" s="22"/>
      <c r="C21" s="83">
        <f t="shared" si="2"/>
        <v>0</v>
      </c>
      <c r="D21" s="94">
        <f t="shared" si="0"/>
        <v>0</v>
      </c>
      <c r="E21" s="85">
        <f t="shared" si="1"/>
        <v>0</v>
      </c>
      <c r="F21" s="22"/>
      <c r="G21" s="22"/>
      <c r="H21" s="22"/>
      <c r="I21" s="22"/>
    </row>
    <row r="22" spans="1:10" s="16" customFormat="1" ht="30" customHeight="1" x14ac:dyDescent="0.25">
      <c r="A22" s="28">
        <v>1.3</v>
      </c>
      <c r="B22" s="29" t="s">
        <v>0</v>
      </c>
      <c r="C22" s="67">
        <f>C23+C29</f>
        <v>9284943</v>
      </c>
      <c r="D22" s="64">
        <f t="shared" si="0"/>
        <v>0.28776134611801818</v>
      </c>
      <c r="E22" s="64">
        <f t="shared" si="1"/>
        <v>0.277040861404306</v>
      </c>
      <c r="F22" s="67">
        <f>F23+F29</f>
        <v>7130932.0600000005</v>
      </c>
      <c r="G22" s="67">
        <f>G23+G29</f>
        <v>2154010.94</v>
      </c>
      <c r="H22" s="67">
        <f>H23+H29</f>
        <v>0</v>
      </c>
      <c r="I22" s="30"/>
    </row>
    <row r="23" spans="1:10" s="16" customFormat="1" ht="30" customHeight="1" x14ac:dyDescent="0.25">
      <c r="A23" s="31" t="s">
        <v>37</v>
      </c>
      <c r="B23" s="32" t="s">
        <v>36</v>
      </c>
      <c r="C23" s="69">
        <f>SUM(C24:C28)</f>
        <v>9284943</v>
      </c>
      <c r="D23" s="95">
        <f t="shared" si="0"/>
        <v>0.28776134611801818</v>
      </c>
      <c r="E23" s="70">
        <f t="shared" si="1"/>
        <v>0.277040861404306</v>
      </c>
      <c r="F23" s="69">
        <f>SUM(F24:F28)</f>
        <v>7130932.0600000005</v>
      </c>
      <c r="G23" s="69">
        <f>SUM(G24:G28)</f>
        <v>2154010.94</v>
      </c>
      <c r="H23" s="69">
        <f>SUM(H24:H28)</f>
        <v>0</v>
      </c>
      <c r="I23" s="33"/>
    </row>
    <row r="24" spans="1:10" s="36" customFormat="1" ht="132" x14ac:dyDescent="0.25">
      <c r="A24" s="34"/>
      <c r="B24" s="35" t="s">
        <v>16</v>
      </c>
      <c r="C24" s="83">
        <f t="shared" ref="C24:C31" si="3">F24+G24+H24</f>
        <v>4000000</v>
      </c>
      <c r="D24" s="94">
        <f t="shared" si="0"/>
        <v>0.12396903077079446</v>
      </c>
      <c r="E24" s="85">
        <f t="shared" si="1"/>
        <v>7.7701164188151303E-2</v>
      </c>
      <c r="F24" s="82">
        <v>2000000</v>
      </c>
      <c r="G24" s="82">
        <v>2000000</v>
      </c>
      <c r="H24" s="82"/>
      <c r="I24" s="25" t="s">
        <v>49</v>
      </c>
    </row>
    <row r="25" spans="1:10" s="36" customFormat="1" ht="60" x14ac:dyDescent="0.25">
      <c r="A25" s="34"/>
      <c r="B25" s="35" t="s">
        <v>17</v>
      </c>
      <c r="C25" s="83">
        <f t="shared" si="3"/>
        <v>3000000</v>
      </c>
      <c r="D25" s="94">
        <f t="shared" si="0"/>
        <v>9.2976773078095848E-2</v>
      </c>
      <c r="E25" s="85">
        <f t="shared" si="1"/>
        <v>0.11266668807281939</v>
      </c>
      <c r="F25" s="82">
        <v>2900000</v>
      </c>
      <c r="G25" s="82">
        <v>100000</v>
      </c>
      <c r="H25" s="82"/>
      <c r="I25" s="25" t="s">
        <v>63</v>
      </c>
      <c r="J25" s="37"/>
    </row>
    <row r="26" spans="1:10" s="36" customFormat="1" ht="108" x14ac:dyDescent="0.25">
      <c r="A26" s="34"/>
      <c r="B26" s="35" t="s">
        <v>20</v>
      </c>
      <c r="C26" s="83">
        <f t="shared" si="3"/>
        <v>2284943</v>
      </c>
      <c r="D26" s="94">
        <f t="shared" si="0"/>
        <v>7.0815542269127854E-2</v>
      </c>
      <c r="E26" s="85">
        <f t="shared" si="1"/>
        <v>8.6673009143335311E-2</v>
      </c>
      <c r="F26" s="82">
        <v>2230932.06</v>
      </c>
      <c r="G26" s="82">
        <v>54010.94</v>
      </c>
      <c r="H26" s="82"/>
      <c r="I26" s="25" t="s">
        <v>51</v>
      </c>
      <c r="J26" s="37"/>
    </row>
    <row r="27" spans="1:10" s="36" customFormat="1" ht="30" customHeight="1" x14ac:dyDescent="0.25">
      <c r="A27" s="34"/>
      <c r="B27" s="38"/>
      <c r="C27" s="83">
        <f t="shared" si="3"/>
        <v>0</v>
      </c>
      <c r="D27" s="94">
        <f t="shared" si="0"/>
        <v>0</v>
      </c>
      <c r="E27" s="85">
        <f t="shared" si="1"/>
        <v>0</v>
      </c>
      <c r="F27" s="27"/>
      <c r="G27" s="27"/>
      <c r="H27" s="27"/>
      <c r="I27" s="39"/>
    </row>
    <row r="28" spans="1:10" s="36" customFormat="1" ht="30" customHeight="1" x14ac:dyDescent="0.25">
      <c r="A28" s="34"/>
      <c r="B28" s="38"/>
      <c r="C28" s="83">
        <f t="shared" si="3"/>
        <v>0</v>
      </c>
      <c r="D28" s="94">
        <f t="shared" si="0"/>
        <v>0</v>
      </c>
      <c r="E28" s="85">
        <f t="shared" si="1"/>
        <v>0</v>
      </c>
      <c r="F28" s="27"/>
      <c r="G28" s="27"/>
      <c r="H28" s="27"/>
      <c r="I28" s="39"/>
      <c r="J28" s="37"/>
    </row>
    <row r="29" spans="1:10" s="16" customFormat="1" ht="30" customHeight="1" x14ac:dyDescent="0.25">
      <c r="A29" s="31" t="s">
        <v>38</v>
      </c>
      <c r="B29" s="32" t="s">
        <v>40</v>
      </c>
      <c r="C29" s="69">
        <f>SUM(C30:C31)</f>
        <v>0</v>
      </c>
      <c r="D29" s="95">
        <f t="shared" si="0"/>
        <v>0</v>
      </c>
      <c r="E29" s="70">
        <f t="shared" si="1"/>
        <v>0</v>
      </c>
      <c r="F29" s="69">
        <f>SUM(F30:F31)</f>
        <v>0</v>
      </c>
      <c r="G29" s="69">
        <f>SUM(G30:G31)</f>
        <v>0</v>
      </c>
      <c r="H29" s="69">
        <f>SUM(H30:H31)</f>
        <v>0</v>
      </c>
      <c r="I29" s="33"/>
    </row>
    <row r="30" spans="1:10" s="16" customFormat="1" ht="30" customHeight="1" x14ac:dyDescent="0.25">
      <c r="A30" s="40"/>
      <c r="B30" s="41"/>
      <c r="C30" s="83">
        <f t="shared" si="3"/>
        <v>0</v>
      </c>
      <c r="D30" s="94">
        <f t="shared" si="0"/>
        <v>0</v>
      </c>
      <c r="E30" s="85">
        <f t="shared" si="1"/>
        <v>0</v>
      </c>
      <c r="F30" s="86"/>
      <c r="G30" s="86"/>
      <c r="H30" s="86"/>
      <c r="I30" s="42"/>
    </row>
    <row r="31" spans="1:10" s="36" customFormat="1" ht="30" customHeight="1" x14ac:dyDescent="0.25">
      <c r="A31" s="34"/>
      <c r="B31" s="38"/>
      <c r="C31" s="83">
        <f t="shared" si="3"/>
        <v>0</v>
      </c>
      <c r="D31" s="94">
        <f t="shared" si="0"/>
        <v>0</v>
      </c>
      <c r="E31" s="85">
        <f t="shared" si="1"/>
        <v>0</v>
      </c>
      <c r="F31" s="27"/>
      <c r="G31" s="27"/>
      <c r="H31" s="27"/>
      <c r="I31" s="39"/>
      <c r="J31" s="37"/>
    </row>
    <row r="32" spans="1:10" s="16" customFormat="1" ht="30" customHeight="1" x14ac:dyDescent="0.25">
      <c r="A32" s="28" t="s">
        <v>41</v>
      </c>
      <c r="B32" s="29" t="s">
        <v>5</v>
      </c>
      <c r="C32" s="67">
        <f>C33+C38</f>
        <v>7981180.04</v>
      </c>
      <c r="D32" s="64">
        <f t="shared" si="0"/>
        <v>0.24735478849150264</v>
      </c>
      <c r="E32" s="64">
        <f t="shared" si="1"/>
        <v>0.1402004071845592</v>
      </c>
      <c r="F32" s="67">
        <f>F33+F38</f>
        <v>3608708.02</v>
      </c>
      <c r="G32" s="67">
        <f>G33+G38</f>
        <v>1700000</v>
      </c>
      <c r="H32" s="67">
        <f>H33+H38</f>
        <v>2672472.02</v>
      </c>
      <c r="I32" s="30"/>
    </row>
    <row r="33" spans="1:10" s="16" customFormat="1" ht="30" customHeight="1" x14ac:dyDescent="0.25">
      <c r="A33" s="31" t="s">
        <v>43</v>
      </c>
      <c r="B33" s="32" t="s">
        <v>42</v>
      </c>
      <c r="C33" s="69">
        <f>SUM(C34:C37)</f>
        <v>1300000</v>
      </c>
      <c r="D33" s="95">
        <f t="shared" si="0"/>
        <v>4.0289935000508197E-2</v>
      </c>
      <c r="E33" s="70">
        <f t="shared" si="1"/>
        <v>5.0505756722298345E-2</v>
      </c>
      <c r="F33" s="69">
        <f>SUM(F34:F37)</f>
        <v>1300000</v>
      </c>
      <c r="G33" s="69">
        <f>SUM(G34:G37)</f>
        <v>0</v>
      </c>
      <c r="H33" s="69">
        <f>SUM(H34:H37)</f>
        <v>0</v>
      </c>
      <c r="I33" s="33"/>
    </row>
    <row r="34" spans="1:10" s="60" customFormat="1" ht="30" customHeight="1" x14ac:dyDescent="0.25">
      <c r="A34" s="34"/>
      <c r="B34" s="43" t="s">
        <v>60</v>
      </c>
      <c r="C34" s="83">
        <f>F34+G34+H34</f>
        <v>650000</v>
      </c>
      <c r="D34" s="94">
        <f t="shared" si="0"/>
        <v>2.0144967500254098E-2</v>
      </c>
      <c r="E34" s="85">
        <f t="shared" si="1"/>
        <v>2.5252878361149173E-2</v>
      </c>
      <c r="F34" s="82">
        <v>650000</v>
      </c>
      <c r="G34" s="27"/>
      <c r="H34" s="27"/>
      <c r="I34" s="39"/>
      <c r="J34" s="61"/>
    </row>
    <row r="35" spans="1:10" s="60" customFormat="1" ht="33" customHeight="1" x14ac:dyDescent="0.25">
      <c r="A35" s="34"/>
      <c r="B35" s="88" t="s">
        <v>59</v>
      </c>
      <c r="C35" s="83">
        <f>F35+G35+H35</f>
        <v>650000</v>
      </c>
      <c r="D35" s="94">
        <f t="shared" si="0"/>
        <v>2.0144967500254098E-2</v>
      </c>
      <c r="E35" s="85">
        <f t="shared" si="1"/>
        <v>2.5252878361149173E-2</v>
      </c>
      <c r="F35" s="82">
        <v>650000</v>
      </c>
      <c r="G35" s="27"/>
      <c r="I35" s="81"/>
    </row>
    <row r="36" spans="1:10" s="60" customFormat="1" ht="28.5" customHeight="1" x14ac:dyDescent="0.25">
      <c r="A36" s="34"/>
      <c r="B36" s="88"/>
      <c r="C36" s="83">
        <f>F36+G36+H36</f>
        <v>0</v>
      </c>
      <c r="D36" s="94">
        <f t="shared" si="0"/>
        <v>0</v>
      </c>
      <c r="E36" s="85">
        <f t="shared" si="1"/>
        <v>0</v>
      </c>
      <c r="F36" s="82"/>
      <c r="G36" s="27"/>
      <c r="H36" s="102"/>
      <c r="I36" s="81"/>
    </row>
    <row r="37" spans="1:10" s="60" customFormat="1" ht="30" customHeight="1" x14ac:dyDescent="0.25">
      <c r="A37" s="34"/>
      <c r="B37" s="43"/>
      <c r="C37" s="83">
        <f>F37+G37+H37</f>
        <v>0</v>
      </c>
      <c r="D37" s="94">
        <f t="shared" si="0"/>
        <v>0</v>
      </c>
      <c r="E37" s="85">
        <f t="shared" si="1"/>
        <v>0</v>
      </c>
      <c r="F37" s="27"/>
      <c r="G37" s="27"/>
      <c r="H37" s="27"/>
      <c r="I37" s="39"/>
    </row>
    <row r="38" spans="1:10" s="16" customFormat="1" ht="30" customHeight="1" x14ac:dyDescent="0.25">
      <c r="A38" s="31" t="s">
        <v>44</v>
      </c>
      <c r="B38" s="32" t="s">
        <v>45</v>
      </c>
      <c r="C38" s="69">
        <f>SUM(C39:C41)</f>
        <v>6681180.04</v>
      </c>
      <c r="D38" s="95">
        <f t="shared" si="0"/>
        <v>0.20706485349099443</v>
      </c>
      <c r="E38" s="70">
        <f t="shared" si="1"/>
        <v>8.9694650462260841E-2</v>
      </c>
      <c r="F38" s="69">
        <f>SUM(F39:F41)</f>
        <v>2308708.02</v>
      </c>
      <c r="G38" s="69">
        <f>SUM(G39:G41)</f>
        <v>1700000</v>
      </c>
      <c r="H38" s="69">
        <f>SUM(H39:H41)</f>
        <v>2672472.02</v>
      </c>
      <c r="I38" s="33"/>
    </row>
    <row r="39" spans="1:10" s="36" customFormat="1" ht="108" x14ac:dyDescent="0.25">
      <c r="A39" s="34"/>
      <c r="B39" s="35" t="s">
        <v>14</v>
      </c>
      <c r="C39" s="83">
        <f>F39+G39+H39</f>
        <v>6681180.04</v>
      </c>
      <c r="D39" s="94">
        <f t="shared" si="0"/>
        <v>0.20706485349099443</v>
      </c>
      <c r="E39" s="85">
        <f t="shared" si="1"/>
        <v>8.9694650462260841E-2</v>
      </c>
      <c r="F39" s="82">
        <v>2308708.02</v>
      </c>
      <c r="G39" s="82">
        <v>1700000</v>
      </c>
      <c r="H39" s="82">
        <v>2672472.02</v>
      </c>
      <c r="I39" s="25" t="s">
        <v>52</v>
      </c>
      <c r="J39" s="37"/>
    </row>
    <row r="40" spans="1:10" s="36" customFormat="1" ht="30" customHeight="1" x14ac:dyDescent="0.25">
      <c r="A40" s="34"/>
      <c r="B40" s="38"/>
      <c r="C40" s="83">
        <f>F40+G40+H40</f>
        <v>0</v>
      </c>
      <c r="D40" s="94">
        <f t="shared" si="0"/>
        <v>0</v>
      </c>
      <c r="E40" s="85">
        <f t="shared" si="1"/>
        <v>0</v>
      </c>
      <c r="F40" s="27"/>
      <c r="G40" s="27"/>
      <c r="H40" s="27"/>
      <c r="I40" s="79"/>
    </row>
    <row r="41" spans="1:10" s="36" customFormat="1" ht="30" customHeight="1" x14ac:dyDescent="0.25">
      <c r="A41" s="34"/>
      <c r="B41" s="38"/>
      <c r="C41" s="83">
        <f>F41+G41+H41</f>
        <v>0</v>
      </c>
      <c r="D41" s="94">
        <f t="shared" si="0"/>
        <v>0</v>
      </c>
      <c r="E41" s="85">
        <f t="shared" si="1"/>
        <v>0</v>
      </c>
      <c r="F41" s="27"/>
      <c r="G41" s="27"/>
      <c r="H41" s="27"/>
      <c r="I41" s="39"/>
      <c r="J41" s="37"/>
    </row>
    <row r="42" spans="1:10" s="16" customFormat="1" ht="32.25" customHeight="1" x14ac:dyDescent="0.25">
      <c r="A42" s="28" t="s">
        <v>46</v>
      </c>
      <c r="B42" s="29" t="s">
        <v>3</v>
      </c>
      <c r="C42" s="67">
        <f>SUM(C43:C46)</f>
        <v>6000000</v>
      </c>
      <c r="D42" s="64">
        <f t="shared" si="0"/>
        <v>0.1859535461561917</v>
      </c>
      <c r="E42" s="64">
        <f t="shared" si="1"/>
        <v>0.2331034925644539</v>
      </c>
      <c r="F42" s="67">
        <f>SUM(F43:F46)</f>
        <v>6000000</v>
      </c>
      <c r="G42" s="67">
        <f>SUM(G43:G46)</f>
        <v>0</v>
      </c>
      <c r="H42" s="67">
        <f>SUM(H43:H46)</f>
        <v>0</v>
      </c>
      <c r="I42" s="30"/>
    </row>
    <row r="43" spans="1:10" s="36" customFormat="1" ht="96" x14ac:dyDescent="0.25">
      <c r="A43" s="34"/>
      <c r="B43" s="35" t="s">
        <v>12</v>
      </c>
      <c r="C43" s="83">
        <f>F43+G43+H43</f>
        <v>4000000</v>
      </c>
      <c r="D43" s="94">
        <f t="shared" si="0"/>
        <v>0.12396903077079446</v>
      </c>
      <c r="E43" s="85">
        <f>F43/$F$47</f>
        <v>0.15540232837630261</v>
      </c>
      <c r="F43" s="82">
        <v>4000000</v>
      </c>
      <c r="G43" s="27"/>
      <c r="H43" s="27"/>
      <c r="I43" s="25" t="s">
        <v>53</v>
      </c>
    </row>
    <row r="44" spans="1:10" s="36" customFormat="1" ht="79.5" customHeight="1" x14ac:dyDescent="0.25">
      <c r="A44" s="34"/>
      <c r="B44" s="35" t="s">
        <v>13</v>
      </c>
      <c r="C44" s="83">
        <f>F44+G44+H44</f>
        <v>2000000</v>
      </c>
      <c r="D44" s="94">
        <f t="shared" si="0"/>
        <v>6.1984515385397232E-2</v>
      </c>
      <c r="E44" s="85">
        <f>F44/$F$47</f>
        <v>7.7701164188151303E-2</v>
      </c>
      <c r="F44" s="82">
        <v>2000000</v>
      </c>
      <c r="G44" s="27"/>
      <c r="H44" s="27"/>
      <c r="I44" s="25" t="s">
        <v>64</v>
      </c>
    </row>
    <row r="45" spans="1:10" s="36" customFormat="1" ht="30" customHeight="1" x14ac:dyDescent="0.25">
      <c r="A45" s="34"/>
      <c r="B45" s="38"/>
      <c r="C45" s="83">
        <f>F45+G45+H45</f>
        <v>0</v>
      </c>
      <c r="D45" s="94">
        <f t="shared" si="0"/>
        <v>0</v>
      </c>
      <c r="E45" s="85">
        <f>F45/$F$47</f>
        <v>0</v>
      </c>
      <c r="F45" s="27"/>
      <c r="G45" s="27"/>
      <c r="H45" s="27"/>
      <c r="I45" s="39"/>
    </row>
    <row r="46" spans="1:10" s="36" customFormat="1" ht="30" customHeight="1" x14ac:dyDescent="0.25">
      <c r="A46" s="34"/>
      <c r="B46" s="38"/>
      <c r="C46" s="83">
        <f>F46+G46+H46</f>
        <v>0</v>
      </c>
      <c r="D46" s="94">
        <f t="shared" si="0"/>
        <v>0</v>
      </c>
      <c r="E46" s="85">
        <f>F46/$F$47</f>
        <v>0</v>
      </c>
      <c r="F46" s="27"/>
      <c r="G46" s="27"/>
      <c r="H46" s="27"/>
      <c r="I46" s="39"/>
      <c r="J46" s="37"/>
    </row>
    <row r="47" spans="1:10" s="36" customFormat="1" ht="30" customHeight="1" x14ac:dyDescent="0.25">
      <c r="A47" s="44"/>
      <c r="B47" s="45" t="s">
        <v>11</v>
      </c>
      <c r="C47" s="72">
        <f>C15+C18+C22+C32+C42</f>
        <v>32266123.039999999</v>
      </c>
      <c r="D47" s="73">
        <f>D15+D18+D22+D32+D42</f>
        <v>1</v>
      </c>
      <c r="E47" s="64">
        <f>F47/$F$47</f>
        <v>1</v>
      </c>
      <c r="F47" s="72">
        <f>F15+F18+F22+F32+F42</f>
        <v>25739640.080000002</v>
      </c>
      <c r="G47" s="72">
        <f>G15+G18+G22+G32+G42</f>
        <v>3854010.94</v>
      </c>
      <c r="H47" s="72">
        <f>H15+H18+H22+H32+H42</f>
        <v>2672472.02</v>
      </c>
      <c r="I47" s="46"/>
      <c r="J47" s="37"/>
    </row>
    <row r="48" spans="1:10" s="53" customFormat="1" ht="34.5" customHeight="1" x14ac:dyDescent="0.25">
      <c r="A48" s="47"/>
      <c r="B48" s="48"/>
      <c r="C48" s="49"/>
      <c r="D48" s="49"/>
      <c r="E48" s="49"/>
      <c r="F48" s="49"/>
      <c r="G48" s="50"/>
      <c r="H48" s="50"/>
      <c r="I48" s="51"/>
      <c r="J48" s="52"/>
    </row>
    <row r="49" spans="1:10" ht="30.75" customHeight="1" x14ac:dyDescent="0.25">
      <c r="A49" s="116" t="s">
        <v>8</v>
      </c>
      <c r="B49" s="117"/>
      <c r="C49" s="117"/>
      <c r="D49" s="117"/>
      <c r="E49" s="117"/>
      <c r="F49" s="117"/>
      <c r="G49" s="117"/>
      <c r="H49" s="117"/>
      <c r="I49" s="118"/>
    </row>
    <row r="50" spans="1:10" s="54" customFormat="1" ht="30" customHeight="1" x14ac:dyDescent="0.25">
      <c r="A50" s="14"/>
      <c r="B50" s="15" t="s">
        <v>33</v>
      </c>
      <c r="C50" s="15" t="s">
        <v>21</v>
      </c>
      <c r="D50" s="15"/>
      <c r="E50" s="80"/>
      <c r="F50" s="15" t="s">
        <v>1</v>
      </c>
      <c r="G50" s="15" t="s">
        <v>2</v>
      </c>
      <c r="H50" s="15" t="s">
        <v>10</v>
      </c>
      <c r="I50" s="15" t="s">
        <v>4</v>
      </c>
    </row>
    <row r="51" spans="1:10" s="54" customFormat="1" ht="30" customHeight="1" x14ac:dyDescent="0.25">
      <c r="A51" s="28">
        <v>1.1000000000000001</v>
      </c>
      <c r="B51" s="55" t="s">
        <v>39</v>
      </c>
      <c r="C51" s="67">
        <f>SUM(C52:C54)</f>
        <v>2000000</v>
      </c>
      <c r="D51" s="68"/>
      <c r="E51" s="68"/>
      <c r="F51" s="67">
        <f>SUM(F52:F52)</f>
        <v>2000000</v>
      </c>
      <c r="G51" s="67">
        <f>SUM(G52:G52)</f>
        <v>0</v>
      </c>
      <c r="H51" s="67">
        <f>SUM(H52:H52)</f>
        <v>0</v>
      </c>
      <c r="I51" s="30"/>
    </row>
    <row r="52" spans="1:10" s="23" customFormat="1" ht="30" customHeight="1" x14ac:dyDescent="0.2">
      <c r="A52" s="21"/>
      <c r="B52" s="88" t="s">
        <v>65</v>
      </c>
      <c r="C52" s="84">
        <f>F52+G52+H52</f>
        <v>2000000</v>
      </c>
      <c r="D52" s="99"/>
      <c r="E52" s="65"/>
      <c r="F52" s="82">
        <v>2000000</v>
      </c>
      <c r="G52" s="96"/>
      <c r="H52" s="22"/>
      <c r="I52" s="22"/>
    </row>
    <row r="53" spans="1:10" s="23" customFormat="1" ht="30" customHeight="1" x14ac:dyDescent="0.2">
      <c r="A53" s="21"/>
      <c r="B53" s="88"/>
      <c r="C53" s="66"/>
      <c r="D53" s="92"/>
      <c r="E53" s="65"/>
      <c r="F53" s="87"/>
      <c r="G53" s="87"/>
      <c r="H53" s="22"/>
      <c r="I53" s="22"/>
    </row>
    <row r="54" spans="1:10" s="23" customFormat="1" ht="30" customHeight="1" x14ac:dyDescent="0.2">
      <c r="A54" s="21"/>
      <c r="B54" s="88"/>
      <c r="C54" s="66"/>
      <c r="D54" s="92"/>
      <c r="E54" s="65"/>
      <c r="F54" s="87"/>
      <c r="G54" s="97"/>
      <c r="H54" s="22"/>
      <c r="I54" s="22"/>
    </row>
    <row r="55" spans="1:10" s="54" customFormat="1" ht="30" customHeight="1" x14ac:dyDescent="0.25">
      <c r="A55" s="28">
        <v>1.2</v>
      </c>
      <c r="B55" s="55" t="s">
        <v>34</v>
      </c>
      <c r="C55" s="67">
        <f>SUM(C56:C57)</f>
        <v>2000000</v>
      </c>
      <c r="D55" s="68"/>
      <c r="E55" s="68"/>
      <c r="F55" s="67">
        <f>SUM(F56:F57)</f>
        <v>1200000</v>
      </c>
      <c r="G55" s="67">
        <f>SUM(G56:G57)</f>
        <v>800000</v>
      </c>
      <c r="H55" s="67">
        <f>SUM(H56:H57)</f>
        <v>0</v>
      </c>
      <c r="I55" s="30"/>
    </row>
    <row r="56" spans="1:10" s="23" customFormat="1" ht="30" customHeight="1" x14ac:dyDescent="0.2">
      <c r="A56" s="21"/>
      <c r="B56" s="24"/>
      <c r="C56" s="84">
        <f>F56+G56+H56</f>
        <v>2000000</v>
      </c>
      <c r="D56" s="93"/>
      <c r="E56" s="66"/>
      <c r="F56" s="82">
        <v>1200000</v>
      </c>
      <c r="G56" s="82">
        <v>800000</v>
      </c>
      <c r="H56" s="27"/>
      <c r="I56" s="25"/>
    </row>
    <row r="57" spans="1:10" s="23" customFormat="1" ht="30" customHeight="1" x14ac:dyDescent="0.2">
      <c r="A57" s="21"/>
      <c r="B57" s="22"/>
      <c r="C57" s="84">
        <f>F57+G57+H57</f>
        <v>0</v>
      </c>
      <c r="D57" s="93"/>
      <c r="E57" s="65"/>
      <c r="F57" s="22"/>
      <c r="G57" s="98"/>
      <c r="H57" s="22"/>
      <c r="I57" s="22"/>
    </row>
    <row r="58" spans="1:10" s="54" customFormat="1" ht="30" customHeight="1" x14ac:dyDescent="0.25">
      <c r="A58" s="28">
        <v>1.3</v>
      </c>
      <c r="B58" s="29" t="s">
        <v>0</v>
      </c>
      <c r="C58" s="67">
        <f>C59+C68</f>
        <v>14981776.76</v>
      </c>
      <c r="D58" s="68"/>
      <c r="E58" s="68"/>
      <c r="F58" s="67">
        <f>F59+F68</f>
        <v>9669820.040000001</v>
      </c>
      <c r="G58" s="67">
        <f>G59+G68</f>
        <v>5311956.72</v>
      </c>
      <c r="H58" s="67">
        <f>H59+H68</f>
        <v>0</v>
      </c>
      <c r="I58" s="30"/>
    </row>
    <row r="59" spans="1:10" s="20" customFormat="1" ht="30" customHeight="1" x14ac:dyDescent="0.25">
      <c r="A59" s="56" t="s">
        <v>37</v>
      </c>
      <c r="B59" s="57" t="s">
        <v>36</v>
      </c>
      <c r="C59" s="74">
        <f>SUM(C60:C67)</f>
        <v>14981776.76</v>
      </c>
      <c r="D59" s="91"/>
      <c r="E59" s="74"/>
      <c r="F59" s="74">
        <f>SUM(F60:F67)</f>
        <v>9669820.040000001</v>
      </c>
      <c r="G59" s="74">
        <f>SUM(G60:G67)</f>
        <v>5311956.72</v>
      </c>
      <c r="H59" s="74">
        <f>SUM(H60:H67)</f>
        <v>0</v>
      </c>
      <c r="I59" s="58"/>
    </row>
    <row r="60" spans="1:10" s="60" customFormat="1" ht="30" customHeight="1" x14ac:dyDescent="0.25">
      <c r="A60" s="34"/>
      <c r="B60" s="89" t="s">
        <v>56</v>
      </c>
      <c r="C60" s="84">
        <f>F60+G60+H60</f>
        <v>2000000</v>
      </c>
      <c r="D60" s="100"/>
      <c r="E60" s="84"/>
      <c r="F60" s="82">
        <v>1200000</v>
      </c>
      <c r="G60" s="82">
        <v>800000</v>
      </c>
      <c r="H60" s="87"/>
      <c r="I60" s="39"/>
    </row>
    <row r="61" spans="1:10" s="60" customFormat="1" ht="30" customHeight="1" x14ac:dyDescent="0.25">
      <c r="A61" s="34"/>
      <c r="B61" s="89" t="s">
        <v>57</v>
      </c>
      <c r="C61" s="84">
        <f t="shared" ref="C61:C62" si="4">F61+G61+H61</f>
        <v>2000000</v>
      </c>
      <c r="D61" s="100"/>
      <c r="E61" s="84"/>
      <c r="F61" s="82">
        <v>1200000</v>
      </c>
      <c r="G61" s="82">
        <v>800000</v>
      </c>
      <c r="H61" s="87"/>
      <c r="I61" s="39"/>
    </row>
    <row r="62" spans="1:10" s="60" customFormat="1" ht="30" customHeight="1" x14ac:dyDescent="0.25">
      <c r="A62" s="34"/>
      <c r="B62" s="89" t="s">
        <v>58</v>
      </c>
      <c r="C62" s="84">
        <f t="shared" si="4"/>
        <v>2000000</v>
      </c>
      <c r="D62" s="100"/>
      <c r="E62" s="84"/>
      <c r="F62" s="82">
        <v>1200000</v>
      </c>
      <c r="G62" s="82">
        <v>800000</v>
      </c>
      <c r="H62" s="87"/>
      <c r="I62" s="39"/>
    </row>
    <row r="63" spans="1:10" s="36" customFormat="1" ht="96" x14ac:dyDescent="0.25">
      <c r="A63" s="34"/>
      <c r="B63" s="35" t="s">
        <v>18</v>
      </c>
      <c r="C63" s="84">
        <f>F63+G63+H63</f>
        <v>2111025.3600000003</v>
      </c>
      <c r="D63" s="84"/>
      <c r="E63" s="85"/>
      <c r="F63" s="82">
        <v>1300932.06</v>
      </c>
      <c r="G63" s="82">
        <v>810093.3</v>
      </c>
      <c r="H63" s="82"/>
      <c r="I63" s="25" t="s">
        <v>50</v>
      </c>
      <c r="J63" s="37"/>
    </row>
    <row r="64" spans="1:10" s="36" customFormat="1" ht="96" x14ac:dyDescent="0.25">
      <c r="A64" s="34"/>
      <c r="B64" s="35" t="s">
        <v>19</v>
      </c>
      <c r="C64" s="84">
        <f>F64+G64+H64</f>
        <v>1870751.4</v>
      </c>
      <c r="D64" s="84"/>
      <c r="E64" s="85"/>
      <c r="F64" s="82">
        <v>1200000</v>
      </c>
      <c r="G64" s="82">
        <v>670751.4</v>
      </c>
      <c r="H64" s="82"/>
      <c r="I64" s="25" t="s">
        <v>50</v>
      </c>
      <c r="J64" s="37"/>
    </row>
    <row r="65" spans="1:10" s="36" customFormat="1" ht="26.25" customHeight="1" x14ac:dyDescent="0.25">
      <c r="A65" s="34"/>
      <c r="B65" s="88" t="s">
        <v>68</v>
      </c>
      <c r="C65" s="84">
        <f>F65+G65+H65</f>
        <v>5000000</v>
      </c>
      <c r="D65" s="84"/>
      <c r="E65" s="85"/>
      <c r="F65" s="82">
        <v>3568887.98</v>
      </c>
      <c r="G65" s="82">
        <v>1431112.02</v>
      </c>
      <c r="H65" s="82"/>
      <c r="I65" s="25"/>
      <c r="J65" s="37"/>
    </row>
    <row r="66" spans="1:10" s="36" customFormat="1" ht="26.25" customHeight="1" x14ac:dyDescent="0.25">
      <c r="A66" s="34"/>
      <c r="B66" s="88"/>
      <c r="C66" s="84">
        <f>F66+G66+H66</f>
        <v>0</v>
      </c>
      <c r="D66" s="84"/>
      <c r="E66" s="85"/>
      <c r="F66" s="82"/>
      <c r="G66" s="82"/>
      <c r="H66" s="82"/>
      <c r="I66" s="25"/>
      <c r="J66" s="37"/>
    </row>
    <row r="67" spans="1:10" s="60" customFormat="1" ht="30" customHeight="1" x14ac:dyDescent="0.25">
      <c r="A67" s="34"/>
      <c r="B67" s="59"/>
      <c r="C67" s="84">
        <f>F67+G67+H67</f>
        <v>0</v>
      </c>
      <c r="D67" s="90"/>
      <c r="E67" s="66"/>
      <c r="F67" s="26"/>
      <c r="G67" s="87"/>
      <c r="H67" s="87"/>
      <c r="I67" s="39"/>
      <c r="J67" s="61"/>
    </row>
    <row r="68" spans="1:10" s="16" customFormat="1" ht="30" customHeight="1" x14ac:dyDescent="0.25">
      <c r="A68" s="31" t="s">
        <v>38</v>
      </c>
      <c r="B68" s="32" t="s">
        <v>40</v>
      </c>
      <c r="C68" s="69">
        <f>SUM(C69:C70)</f>
        <v>0</v>
      </c>
      <c r="D68" s="70"/>
      <c r="E68" s="69"/>
      <c r="F68" s="69">
        <f>SUM(F69:F70)</f>
        <v>0</v>
      </c>
      <c r="G68" s="69">
        <f>SUM(G69:G70)</f>
        <v>0</v>
      </c>
      <c r="H68" s="69">
        <f>SUM(H69:H70)</f>
        <v>0</v>
      </c>
      <c r="I68" s="33"/>
    </row>
    <row r="69" spans="1:10" s="16" customFormat="1" ht="30" customHeight="1" x14ac:dyDescent="0.25">
      <c r="A69" s="40"/>
      <c r="B69" s="41"/>
      <c r="C69" s="84">
        <f>F69+G69+H69</f>
        <v>0</v>
      </c>
      <c r="D69" s="90"/>
      <c r="E69" s="71"/>
      <c r="F69" s="42"/>
      <c r="G69" s="42"/>
      <c r="H69" s="42"/>
      <c r="I69" s="42"/>
    </row>
    <row r="70" spans="1:10" s="36" customFormat="1" ht="30" customHeight="1" x14ac:dyDescent="0.25">
      <c r="A70" s="34"/>
      <c r="B70" s="38"/>
      <c r="C70" s="84">
        <f>F70+G70+H70</f>
        <v>0</v>
      </c>
      <c r="D70" s="90"/>
      <c r="E70" s="66"/>
      <c r="F70" s="26"/>
      <c r="G70" s="27"/>
      <c r="H70" s="27"/>
      <c r="I70" s="39"/>
      <c r="J70" s="37"/>
    </row>
    <row r="71" spans="1:10" s="16" customFormat="1" ht="30" customHeight="1" x14ac:dyDescent="0.25">
      <c r="A71" s="28" t="s">
        <v>41</v>
      </c>
      <c r="B71" s="29" t="s">
        <v>5</v>
      </c>
      <c r="C71" s="67">
        <f>C72+C75</f>
        <v>3840000</v>
      </c>
      <c r="D71" s="68"/>
      <c r="E71" s="68"/>
      <c r="F71" s="67">
        <f>F72+F74</f>
        <v>0</v>
      </c>
      <c r="G71" s="67">
        <f>G72+G75</f>
        <v>0</v>
      </c>
      <c r="H71" s="67">
        <f>H72+H75</f>
        <v>0</v>
      </c>
      <c r="I71" s="30"/>
    </row>
    <row r="72" spans="1:10" s="16" customFormat="1" ht="30" customHeight="1" x14ac:dyDescent="0.25">
      <c r="A72" s="31" t="s">
        <v>43</v>
      </c>
      <c r="B72" s="32" t="s">
        <v>42</v>
      </c>
      <c r="C72" s="69">
        <f>SUM(C73:C74)</f>
        <v>0</v>
      </c>
      <c r="D72" s="70"/>
      <c r="E72" s="69"/>
      <c r="F72" s="69">
        <f>SUM(F73:F74)</f>
        <v>0</v>
      </c>
      <c r="G72" s="69">
        <f>SUM(G73:G74)</f>
        <v>0</v>
      </c>
      <c r="H72" s="69">
        <f>SUM(H73:H74)</f>
        <v>0</v>
      </c>
      <c r="I72" s="33"/>
    </row>
    <row r="73" spans="1:10" s="36" customFormat="1" ht="30" customHeight="1" x14ac:dyDescent="0.25">
      <c r="A73" s="34"/>
      <c r="B73" s="38"/>
      <c r="C73" s="84">
        <f>F73+G73+H73</f>
        <v>0</v>
      </c>
      <c r="D73" s="90"/>
      <c r="E73" s="66"/>
      <c r="F73" s="26"/>
      <c r="G73" s="27"/>
      <c r="H73" s="27"/>
      <c r="I73" s="39"/>
      <c r="J73" s="37"/>
    </row>
    <row r="74" spans="1:10" s="36" customFormat="1" ht="30" customHeight="1" x14ac:dyDescent="0.25">
      <c r="A74" s="34"/>
      <c r="B74" s="38"/>
      <c r="C74" s="84">
        <f>F74+G74+H74</f>
        <v>0</v>
      </c>
      <c r="D74" s="90"/>
      <c r="E74" s="66"/>
      <c r="F74" s="26"/>
      <c r="G74" s="27"/>
      <c r="H74" s="27"/>
      <c r="I74" s="39"/>
    </row>
    <row r="75" spans="1:10" s="16" customFormat="1" ht="30" customHeight="1" x14ac:dyDescent="0.25">
      <c r="A75" s="31" t="s">
        <v>44</v>
      </c>
      <c r="B75" s="32" t="s">
        <v>45</v>
      </c>
      <c r="C75" s="69">
        <f>SUM(C76:C79)</f>
        <v>3840000</v>
      </c>
      <c r="D75" s="70"/>
      <c r="E75" s="69"/>
      <c r="F75" s="69">
        <f>SUM(F76:F79)</f>
        <v>3840000</v>
      </c>
      <c r="G75" s="69">
        <f>SUM(G76:G79)</f>
        <v>0</v>
      </c>
      <c r="H75" s="69">
        <f>SUM(H76:H79)</f>
        <v>0</v>
      </c>
      <c r="I75" s="33"/>
    </row>
    <row r="76" spans="1:10" s="36" customFormat="1" ht="60" x14ac:dyDescent="0.25">
      <c r="A76" s="34"/>
      <c r="B76" s="35" t="s">
        <v>62</v>
      </c>
      <c r="C76" s="84">
        <f>F76+G76+H76</f>
        <v>2340000</v>
      </c>
      <c r="D76" s="90"/>
      <c r="E76" s="66"/>
      <c r="F76" s="87">
        <v>2340000</v>
      </c>
      <c r="G76" s="82"/>
      <c r="H76" s="82"/>
      <c r="I76" s="25" t="s">
        <v>66</v>
      </c>
      <c r="J76" s="37"/>
    </row>
    <row r="77" spans="1:10" s="36" customFormat="1" ht="74.25" customHeight="1" x14ac:dyDescent="0.25">
      <c r="A77" s="34"/>
      <c r="B77" s="35" t="s">
        <v>24</v>
      </c>
      <c r="C77" s="84">
        <f>F77+G77+H77</f>
        <v>1500000</v>
      </c>
      <c r="D77" s="90"/>
      <c r="E77" s="66"/>
      <c r="F77" s="87">
        <v>1500000</v>
      </c>
      <c r="G77" s="82"/>
      <c r="H77" s="82"/>
      <c r="I77" s="25" t="s">
        <v>67</v>
      </c>
    </row>
    <row r="78" spans="1:10" s="36" customFormat="1" ht="29.25" customHeight="1" x14ac:dyDescent="0.25">
      <c r="A78" s="34"/>
      <c r="B78" s="35"/>
      <c r="C78" s="84">
        <f>F78+G78+H78</f>
        <v>0</v>
      </c>
      <c r="D78" s="90"/>
      <c r="E78" s="66"/>
      <c r="F78" s="87"/>
      <c r="G78" s="82"/>
      <c r="H78" s="82"/>
      <c r="I78" s="25"/>
    </row>
    <row r="79" spans="1:10" s="36" customFormat="1" ht="30" customHeight="1" x14ac:dyDescent="0.25">
      <c r="A79" s="34"/>
      <c r="B79" s="38"/>
      <c r="C79" s="84">
        <f>F79+G79+H79</f>
        <v>0</v>
      </c>
      <c r="D79" s="90"/>
      <c r="E79" s="66"/>
      <c r="F79" s="87"/>
      <c r="G79" s="82"/>
      <c r="H79" s="82"/>
      <c r="I79" s="39"/>
      <c r="J79" s="37"/>
    </row>
    <row r="80" spans="1:10" s="16" customFormat="1" ht="30" customHeight="1" x14ac:dyDescent="0.25">
      <c r="A80" s="28" t="s">
        <v>46</v>
      </c>
      <c r="B80" s="29" t="s">
        <v>3</v>
      </c>
      <c r="C80" s="67">
        <f>SUM(C81:C82)</f>
        <v>0</v>
      </c>
      <c r="D80" s="68"/>
      <c r="E80" s="68"/>
      <c r="F80" s="67">
        <f>SUM(F81:F82)</f>
        <v>0</v>
      </c>
      <c r="G80" s="67">
        <f>SUM(G81:G82)</f>
        <v>0</v>
      </c>
      <c r="H80" s="67">
        <f>SUM(H81:H82)</f>
        <v>0</v>
      </c>
      <c r="I80" s="30"/>
    </row>
    <row r="81" spans="1:10" s="36" customFormat="1" ht="30.75" customHeight="1" x14ac:dyDescent="0.25">
      <c r="A81" s="34"/>
      <c r="B81" s="35"/>
      <c r="C81" s="84">
        <f>F81+G81+H81</f>
        <v>0</v>
      </c>
      <c r="D81" s="90"/>
      <c r="E81" s="85"/>
      <c r="F81" s="82"/>
      <c r="G81" s="27"/>
      <c r="H81" s="27"/>
      <c r="I81" s="25"/>
    </row>
    <row r="82" spans="1:10" s="36" customFormat="1" ht="30" customHeight="1" x14ac:dyDescent="0.25">
      <c r="A82" s="34"/>
      <c r="B82" s="38"/>
      <c r="C82" s="84">
        <f>F82+G82+H82</f>
        <v>0</v>
      </c>
      <c r="D82" s="90"/>
      <c r="E82" s="66"/>
      <c r="F82" s="26"/>
      <c r="G82" s="27"/>
      <c r="H82" s="27"/>
      <c r="I82" s="39"/>
      <c r="J82" s="37"/>
    </row>
    <row r="83" spans="1:10" s="36" customFormat="1" ht="30" customHeight="1" x14ac:dyDescent="0.25">
      <c r="A83" s="44"/>
      <c r="B83" s="45" t="s">
        <v>22</v>
      </c>
      <c r="C83" s="72">
        <f>C51+C55+C58+C71+C80</f>
        <v>22821776.759999998</v>
      </c>
      <c r="D83" s="72"/>
      <c r="E83" s="72"/>
      <c r="F83" s="72">
        <f>F51+F55+F58+F71+F80</f>
        <v>12869820.040000001</v>
      </c>
      <c r="G83" s="72">
        <f>G51+G55+G58+G71+G80</f>
        <v>6111956.7199999997</v>
      </c>
      <c r="H83" s="72">
        <f>H51+H55+H58+H71+H80</f>
        <v>0</v>
      </c>
      <c r="I83" s="46"/>
      <c r="J83" s="37"/>
    </row>
    <row r="84" spans="1:10" s="36" customFormat="1" ht="30" customHeight="1" x14ac:dyDescent="0.25">
      <c r="A84" s="44"/>
      <c r="B84" s="45" t="s">
        <v>23</v>
      </c>
      <c r="C84" s="75">
        <f>C47+C83</f>
        <v>55087899.799999997</v>
      </c>
      <c r="D84" s="75"/>
      <c r="E84" s="75"/>
      <c r="F84" s="75">
        <f>F47+F83</f>
        <v>38609460.120000005</v>
      </c>
      <c r="G84" s="75">
        <f>G47+G83</f>
        <v>9965967.6600000001</v>
      </c>
      <c r="H84" s="75">
        <f>H47+H83</f>
        <v>2672472.02</v>
      </c>
      <c r="I84" s="46"/>
      <c r="J84" s="37"/>
    </row>
  </sheetData>
  <mergeCells count="13">
    <mergeCell ref="A13:I13"/>
    <mergeCell ref="A49:I49"/>
    <mergeCell ref="C7:F7"/>
    <mergeCell ref="C8:F8"/>
    <mergeCell ref="C9:F9"/>
    <mergeCell ref="C10:F10"/>
    <mergeCell ref="C11:F11"/>
    <mergeCell ref="C6:F6"/>
    <mergeCell ref="A1:F2"/>
    <mergeCell ref="G1:G2"/>
    <mergeCell ref="A4:B4"/>
    <mergeCell ref="C4:F4"/>
    <mergeCell ref="C5:F5"/>
  </mergeCells>
  <conditionalFormatting sqref="H5:H11">
    <cfRule type="containsText" dxfId="5" priority="5" operator="containsText" text="ДА">
      <formula>NOT(ISERROR(SEARCH("ДА",H5)))</formula>
    </cfRule>
    <cfRule type="containsText" dxfId="4" priority="6" operator="containsText" text="НЕ">
      <formula>NOT(ISERROR(SEARCH("НЕ",H5)))</formula>
    </cfRule>
  </conditionalFormatting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2015-09-11T13:51:47Z</dcterms:modified>
</cp:coreProperties>
</file>